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zaalverhuur\Uurschema's\"/>
    </mc:Choice>
  </mc:AlternateContent>
  <xr:revisionPtr revIDLastSave="0" documentId="8_{E267BF06-EC94-461F-A077-023601E86CF6}" xr6:coauthVersionLast="47" xr6:coauthVersionMax="47" xr10:uidLastSave="{00000000-0000-0000-0000-000000000000}"/>
  <workbookProtection workbookAlgorithmName="SHA-512" workbookHashValue="48glHjmlhbtLkDpFbPPVo9186sqzezeC+gYealsfGREQW/osGO8qE26b1T0nOHhUfsuXLWHb6fgOAWBbwAzgog==" workbookSaltValue="4i2nuoWcirhwYTBEmoPWbQ==" workbookSpinCount="100000" lockStructure="1"/>
  <bookViews>
    <workbookView xWindow="-108" yWindow="-108" windowWidth="23256" windowHeight="12576" tabRatio="761" firstSheet="2" activeTab="6" xr2:uid="{00000000-000D-0000-FFFF-FFFF00000000}"/>
  </bookViews>
  <sheets>
    <sheet name="1 dag-vrst met pauze" sheetId="1" r:id="rId1"/>
    <sheet name="1 dag-vrst zonder pauze" sheetId="3" r:id="rId2"/>
    <sheet name="2dagen 2vst met pauze" sheetId="2" r:id="rId3"/>
    <sheet name="2dagen 2vst zonder pauze" sheetId="4" r:id="rId4"/>
    <sheet name="2dagen 3 vrst met pauze" sheetId="7" r:id="rId5"/>
    <sheet name="2dagen 1 opbouwdag 2 vrst pauze" sheetId="8" r:id="rId6"/>
    <sheet name="3dagen 1 opbouwdag 2 vrst dag"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9" l="1"/>
  <c r="C26" i="9" s="1"/>
  <c r="C15" i="1"/>
  <c r="D28" i="2"/>
  <c r="C28" i="2"/>
  <c r="C59" i="9"/>
  <c r="D59" i="9" s="1"/>
  <c r="C57" i="9"/>
  <c r="D57" i="9" s="1"/>
  <c r="C58" i="9" s="1"/>
  <c r="D55" i="9"/>
  <c r="C55" i="9"/>
  <c r="D51" i="9" s="1"/>
  <c r="C40" i="9"/>
  <c r="C38" i="9"/>
  <c r="D38" i="9" s="1"/>
  <c r="C39" i="9" s="1"/>
  <c r="D36" i="9"/>
  <c r="C36" i="9"/>
  <c r="D32" i="9" s="1"/>
  <c r="C33" i="9" s="1"/>
  <c r="D18" i="9"/>
  <c r="C15" i="9"/>
  <c r="D15" i="9" s="1"/>
  <c r="C16" i="9" s="1"/>
  <c r="D40" i="9" l="1"/>
  <c r="C45" i="9" s="1"/>
  <c r="D45" i="9" s="1"/>
  <c r="C46" i="9" s="1"/>
  <c r="C60" i="9"/>
  <c r="D60" i="9" s="1"/>
  <c r="C17" i="9"/>
  <c r="C52" i="9"/>
  <c r="C51" i="9"/>
  <c r="D50" i="9" s="1"/>
  <c r="C50" i="9" s="1"/>
  <c r="D49" i="9" s="1"/>
  <c r="C49" i="9" s="1"/>
  <c r="C34" i="9"/>
  <c r="D34" i="9" s="1"/>
  <c r="D33" i="9"/>
  <c r="C32" i="9"/>
  <c r="D31" i="9" s="1"/>
  <c r="C31" i="9" s="1"/>
  <c r="D30" i="9" s="1"/>
  <c r="C30" i="9" s="1"/>
  <c r="C25" i="9" l="1"/>
  <c r="C20" i="9" s="1"/>
  <c r="D17" i="9"/>
  <c r="C18" i="9" s="1"/>
  <c r="D16" i="9"/>
  <c r="C53" i="9"/>
  <c r="D53" i="9" s="1"/>
  <c r="D52" i="9"/>
  <c r="D48" i="9"/>
  <c r="C48" i="9"/>
  <c r="D46" i="9" s="1"/>
  <c r="D29" i="9"/>
  <c r="C29" i="9"/>
  <c r="D18" i="8" l="1"/>
  <c r="C15" i="8"/>
  <c r="C37" i="8"/>
  <c r="D37" i="8" s="1"/>
  <c r="C38" i="8" s="1"/>
  <c r="D35" i="8"/>
  <c r="C35" i="8"/>
  <c r="D31" i="8" s="1"/>
  <c r="D32" i="2"/>
  <c r="D39" i="7"/>
  <c r="C40" i="7" s="1"/>
  <c r="D40" i="7" s="1"/>
  <c r="C41" i="7" s="1"/>
  <c r="D31" i="4"/>
  <c r="C32" i="4" s="1"/>
  <c r="D32" i="4" s="1"/>
  <c r="C19" i="7"/>
  <c r="D18" i="7" s="1"/>
  <c r="D38" i="7"/>
  <c r="C38" i="7"/>
  <c r="D34" i="7" s="1"/>
  <c r="C23" i="7"/>
  <c r="D23" i="7" s="1"/>
  <c r="C15" i="7" s="1"/>
  <c r="C21" i="7"/>
  <c r="D21" i="7" s="1"/>
  <c r="C22" i="7" s="1"/>
  <c r="D19" i="7"/>
  <c r="C22" i="4"/>
  <c r="D22" i="4" s="1"/>
  <c r="C27" i="4" s="1"/>
  <c r="D27" i="4" s="1"/>
  <c r="C28" i="4" s="1"/>
  <c r="D30" i="4"/>
  <c r="C30" i="4"/>
  <c r="D29" i="4" s="1"/>
  <c r="C29" i="4" s="1"/>
  <c r="D28" i="4" s="1"/>
  <c r="D20" i="4"/>
  <c r="C20" i="4"/>
  <c r="D19" i="4" s="1"/>
  <c r="C22" i="3"/>
  <c r="D22" i="3" s="1"/>
  <c r="D20" i="3"/>
  <c r="C20" i="3"/>
  <c r="D19" i="3" s="1"/>
  <c r="C23" i="2"/>
  <c r="C39" i="8" l="1"/>
  <c r="D39" i="8" s="1"/>
  <c r="C40" i="8" s="1"/>
  <c r="D40" i="8" s="1"/>
  <c r="C17" i="8"/>
  <c r="D15" i="8"/>
  <c r="C16" i="8" s="1"/>
  <c r="C32" i="8"/>
  <c r="C16" i="4"/>
  <c r="D16" i="4" s="1"/>
  <c r="C17" i="4" s="1"/>
  <c r="D41" i="7"/>
  <c r="C42" i="7" s="1"/>
  <c r="C35" i="7"/>
  <c r="D15" i="7"/>
  <c r="C16" i="7" s="1"/>
  <c r="C17" i="7"/>
  <c r="C33" i="4"/>
  <c r="C23" i="3"/>
  <c r="D23" i="3" s="1"/>
  <c r="C16" i="3"/>
  <c r="C33" i="2"/>
  <c r="D33" i="2" s="1"/>
  <c r="C34" i="2" s="1"/>
  <c r="D31" i="2"/>
  <c r="C31" i="2"/>
  <c r="D30" i="2" s="1"/>
  <c r="C30" i="2" s="1"/>
  <c r="D29" i="2" s="1"/>
  <c r="C21" i="2"/>
  <c r="D21" i="2" s="1"/>
  <c r="D19" i="2"/>
  <c r="C19" i="2"/>
  <c r="D18" i="2" s="1"/>
  <c r="C18" i="2" s="1"/>
  <c r="C31" i="8" l="1"/>
  <c r="D30" i="8" s="1"/>
  <c r="C30" i="8" s="1"/>
  <c r="D29" i="8" s="1"/>
  <c r="C29" i="8" s="1"/>
  <c r="D28" i="8" s="1"/>
  <c r="C33" i="8"/>
  <c r="D33" i="8" s="1"/>
  <c r="C25" i="8" s="1"/>
  <c r="D25" i="8" s="1"/>
  <c r="C26" i="8" s="1"/>
  <c r="D32" i="8"/>
  <c r="D17" i="8"/>
  <c r="C18" i="8" s="1"/>
  <c r="D16" i="8"/>
  <c r="D33" i="4"/>
  <c r="C18" i="4"/>
  <c r="D17" i="4" s="1"/>
  <c r="D17" i="7"/>
  <c r="C18" i="7" s="1"/>
  <c r="D16" i="7"/>
  <c r="D42" i="7"/>
  <c r="C43" i="7" s="1"/>
  <c r="D43" i="7" s="1"/>
  <c r="C34" i="7"/>
  <c r="D33" i="7" s="1"/>
  <c r="C33" i="7" s="1"/>
  <c r="C36" i="7"/>
  <c r="D35" i="7"/>
  <c r="C18" i="3"/>
  <c r="D16" i="3"/>
  <c r="C17" i="3" s="1"/>
  <c r="C22" i="2"/>
  <c r="D34" i="2" s="1"/>
  <c r="C35" i="2" s="1"/>
  <c r="D35" i="2" s="1"/>
  <c r="D23" i="2"/>
  <c r="C19" i="1"/>
  <c r="D18" i="1" s="1"/>
  <c r="D19" i="1"/>
  <c r="C28" i="8" l="1"/>
  <c r="D26" i="8" s="1"/>
  <c r="C15" i="2"/>
  <c r="C17" i="2" s="1"/>
  <c r="D18" i="4"/>
  <c r="C19" i="4" s="1"/>
  <c r="C36" i="2"/>
  <c r="D36" i="2" s="1"/>
  <c r="D18" i="3"/>
  <c r="C19" i="3" s="1"/>
  <c r="D17" i="3"/>
  <c r="D36" i="7"/>
  <c r="C23" i="1"/>
  <c r="D23" i="1" s="1"/>
  <c r="C21" i="1"/>
  <c r="C28" i="7" l="1"/>
  <c r="D28" i="7" s="1"/>
  <c r="C29" i="7" s="1"/>
  <c r="D15" i="2"/>
  <c r="C16" i="2" s="1"/>
  <c r="C29" i="2"/>
  <c r="D17" i="2"/>
  <c r="D16" i="2"/>
  <c r="C24" i="1"/>
  <c r="D24" i="1" s="1"/>
  <c r="D15" i="1"/>
  <c r="C16" i="1" s="1"/>
  <c r="D21" i="1"/>
  <c r="C22" i="1" s="1"/>
  <c r="C17" i="1" l="1"/>
  <c r="D16" i="1" s="1"/>
  <c r="D32" i="7"/>
  <c r="C32" i="7" s="1"/>
  <c r="D17" i="1" l="1"/>
  <c r="C18" i="1" s="1"/>
  <c r="C31" i="7"/>
  <c r="D29" i="7" s="1"/>
  <c r="D31" i="7"/>
</calcChain>
</file>

<file path=xl/sharedStrings.xml><?xml version="1.0" encoding="utf-8"?>
<sst xmlns="http://schemas.openxmlformats.org/spreadsheetml/2006/main" count="242" uniqueCount="48">
  <si>
    <t>beginuur</t>
  </si>
  <si>
    <t>einduur</t>
  </si>
  <si>
    <t>omschrijving</t>
  </si>
  <si>
    <t>pauze</t>
  </si>
  <si>
    <t>Afbraak</t>
  </si>
  <si>
    <t>pauze techniek</t>
  </si>
  <si>
    <t>start technische opbouw</t>
  </si>
  <si>
    <t>Voorstelling met pauze</t>
  </si>
  <si>
    <t>Voorstelling zonder pauze</t>
  </si>
  <si>
    <t>Ontruiming zaal en loges</t>
  </si>
  <si>
    <t>Artiest</t>
  </si>
  <si>
    <t>Contactpersoon</t>
  </si>
  <si>
    <t>Gsm</t>
  </si>
  <si>
    <t>email</t>
  </si>
  <si>
    <t>Datum voorstelling</t>
  </si>
  <si>
    <t>Titel voorstelling</t>
  </si>
  <si>
    <t>UURSCHEMA GEBRUIK SPEKTAKELZAAL DE WERFT</t>
  </si>
  <si>
    <t>Deuren open</t>
  </si>
  <si>
    <t>voorstelling deel 1</t>
  </si>
  <si>
    <t>voorstelling deel 2</t>
  </si>
  <si>
    <t xml:space="preserve">voorstelling </t>
  </si>
  <si>
    <t>Voorstelling met pauze dag 1</t>
  </si>
  <si>
    <t>Voorstelling met pauze dag 2</t>
  </si>
  <si>
    <t>Data voorstelling</t>
  </si>
  <si>
    <t>Voorstelling zonder pauze dag 1</t>
  </si>
  <si>
    <t>Voorstelling zonder pauze dag 2</t>
  </si>
  <si>
    <t>ontruiming zaal</t>
  </si>
  <si>
    <t>Opstart techniek</t>
  </si>
  <si>
    <t>Voorstelling 1</t>
  </si>
  <si>
    <t>Voorstelling 2</t>
  </si>
  <si>
    <t>soundcheck en repetitie</t>
  </si>
  <si>
    <t>repetitie</t>
  </si>
  <si>
    <t>repetitie en soundcheck</t>
  </si>
  <si>
    <t>Soundcheck/repetitie</t>
  </si>
  <si>
    <t>Opstart techniek niet voor</t>
  </si>
  <si>
    <t>Soundcheck</t>
  </si>
  <si>
    <t>opstart techniek niet voor</t>
  </si>
  <si>
    <t>Soundcheck en repetitie</t>
  </si>
  <si>
    <t>Opbouwdag</t>
  </si>
  <si>
    <t>Twee voorstelling met pauze op de eerste speeldag</t>
  </si>
  <si>
    <t>Twee voorstellingen met pauze op de tweede speeldag</t>
  </si>
  <si>
    <t>Ontruiming zaal en loges uiterlijk om</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</si>
  <si>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</si>
  <si>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 xml:space="preserve">U maakt gebruik van de spektakelzaal van CC de Werft. Zoals het huurreglement stipuleert heeft u recht op 11u gebruik van de zaal. Hierbij dient rekening gehouden te worden met de nodige tijd voor technische opbouw en wettelijke rustpauzes. Via onderstaand formulier kan u de tijdsinvulling aangeven. Begin steeds met de ingave van de aanvangs- en einduren van de voorstelling (groene velden) en hou rekening met de opmerkingen in de gele velden. Het einduur van de voorstelling bepaalt dus de starttijd van de opbouw. Opbouwtijden en pauzes worden automatisch berekend. 
Een alternatief uurschema mag aangeleverd worden en zal aanvaard worden, indien er minimaal 4u opbouw is voorzien (basislichtplan, andere plannen vragen meer tijd); het maximale gebruik 11u bedraagt er een pauze voor techniek wordt voorzien van 30 minuten na maximaal 6u werken; het aantal uren na de pauze voor techniek niet meer dan 6u bedraagt; het startuur van een volgende dag minimaal 11u na het einde ontruiming loges op de voorgaande dag valt. </t>
  </si>
  <si>
    <t>Opbouwdag - dag 1</t>
  </si>
  <si>
    <t>Twee voorstelling met pauze - dag 2</t>
  </si>
  <si>
    <t>Opbouwdag met Voorstelling met pauze - dag 1</t>
  </si>
  <si>
    <t>2 voorstellingen met pauze - dag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</si>
</sst>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F800]dddd\,\ mmmm\ dd\,\ yyyy"/>
    <numFmt numFmtId="166" formatCode="0.000000000"/>
  </numFmts>
  <fonts count="5"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164" fontId="0" fillId="0" borderId="0" xfId="0" applyNumberFormat="1"/>
    <xf numFmtId="2" fontId="0" fillId="0" borderId="0" xfId="0" applyNumberFormat="1"/>
    <xf numFmtId="0" fontId="1" fillId="0" borderId="0" xfId="0" applyFont="1"/>
    <xf numFmtId="0" fontId="1" fillId="0" borderId="2" xfId="0" applyFont="1" applyBorder="1"/>
    <xf numFmtId="0" fontId="1" fillId="0" borderId="3" xfId="0" applyFont="1" applyBorder="1"/>
    <xf numFmtId="164" fontId="0" fillId="0" borderId="1" xfId="0" applyNumberFormat="1" applyBorder="1"/>
    <xf numFmtId="0" fontId="2" fillId="0" borderId="0" xfId="0" applyFont="1"/>
    <xf numFmtId="0" fontId="0" fillId="0" borderId="1" xfId="0" applyBorder="1"/>
    <xf numFmtId="164" fontId="0" fillId="3" borderId="1" xfId="0" applyNumberFormat="1" applyFill="1" applyBorder="1" applyProtection="1">
      <protection locked="0"/>
    </xf>
    <xf numFmtId="164" fontId="4" fillId="0" borderId="1" xfId="0" applyNumberFormat="1" applyFont="1" applyBorder="1"/>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0" fontId="1" fillId="0" borderId="1" xfId="0" applyFont="1" applyBorder="1"/>
    <xf numFmtId="0" fontId="0" fillId="0" borderId="6" xfId="0" applyBorder="1"/>
    <xf numFmtId="0" fontId="0" fillId="0" borderId="9" xfId="0" applyBorder="1"/>
    <xf numFmtId="164" fontId="0" fillId="0" borderId="6" xfId="0" applyNumberFormat="1" applyBorder="1"/>
    <xf numFmtId="164" fontId="0" fillId="0" borderId="10" xfId="0" applyNumberFormat="1" applyBorder="1"/>
    <xf numFmtId="164" fontId="0" fillId="0" borderId="11" xfId="0" applyNumberFormat="1" applyBorder="1"/>
    <xf numFmtId="164" fontId="0" fillId="4" borderId="1" xfId="0" applyNumberFormat="1" applyFill="1" applyBorder="1" applyProtection="1">
      <protection locked="0"/>
    </xf>
    <xf numFmtId="166" fontId="0" fillId="0" borderId="0" xfId="0" applyNumberFormat="1"/>
    <xf numFmtId="164" fontId="0" fillId="3" borderId="1" xfId="0" applyNumberFormat="1" applyFill="1" applyBorder="1"/>
    <xf numFmtId="164" fontId="0" fillId="4" borderId="1" xfId="0" applyNumberFormat="1" applyFill="1" applyBorder="1"/>
    <xf numFmtId="0" fontId="0" fillId="2" borderId="1" xfId="0" applyFill="1" applyBorder="1"/>
    <xf numFmtId="164" fontId="4" fillId="2" borderId="1" xfId="0" applyNumberFormat="1" applyFont="1" applyFill="1" applyBorder="1"/>
    <xf numFmtId="0" fontId="3" fillId="2" borderId="3" xfId="0" applyFont="1" applyFill="1" applyBorder="1" applyAlignment="1" applyProtection="1">
      <alignment horizontal="center"/>
      <protection locked="0"/>
    </xf>
    <xf numFmtId="0" fontId="0" fillId="0" borderId="0" xfId="0" applyAlignment="1">
      <alignment horizontal="center" wrapText="1"/>
    </xf>
    <xf numFmtId="165" fontId="3" fillId="2" borderId="2" xfId="0" applyNumberFormat="1"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7"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3" fillId="3" borderId="3" xfId="0" applyFont="1" applyFill="1" applyBorder="1" applyAlignment="1" applyProtection="1">
      <alignment horizontal="center"/>
      <protection locked="0"/>
    </xf>
    <xf numFmtId="165" fontId="3" fillId="3" borderId="2" xfId="0" applyNumberFormat="1" applyFont="1" applyFill="1" applyBorder="1" applyAlignment="1" applyProtection="1">
      <alignment horizontal="center"/>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workbookViewId="0">
      <selection activeCell="B4" sqref="B4"/>
    </sheetView>
  </sheetViews>
  <sheetFormatPr defaultColWidth="9.109375" defaultRowHeight="14.4" x14ac:dyDescent="0.3"/>
  <cols>
    <col min="1" max="1" width="3.88671875" style="11" customWidth="1"/>
    <col min="2" max="2" width="26.44140625" style="11" customWidth="1"/>
    <col min="3" max="3" width="9" style="11" bestFit="1" customWidth="1"/>
    <col min="4" max="4" width="8" style="11" bestFit="1" customWidth="1"/>
    <col min="5" max="8" width="9.109375" style="11"/>
    <col min="9" max="9" width="10.6640625" style="11" bestFit="1" customWidth="1"/>
    <col min="10" max="16384" width="9.109375" style="11"/>
  </cols>
  <sheetData>
    <row r="1" spans="2:10" ht="23.4" x14ac:dyDescent="0.45">
      <c r="B1" s="7" t="s">
        <v>16</v>
      </c>
      <c r="C1"/>
      <c r="D1"/>
      <c r="E1"/>
      <c r="F1"/>
      <c r="G1"/>
      <c r="H1"/>
    </row>
    <row r="2" spans="2:10" x14ac:dyDescent="0.3">
      <c r="B2"/>
      <c r="C2"/>
      <c r="D2"/>
      <c r="E2"/>
      <c r="F2"/>
      <c r="G2"/>
      <c r="H2"/>
    </row>
    <row r="3" spans="2:10" ht="210" customHeight="1" x14ac:dyDescent="0.3">
      <c r="B3" s="27" t="s">
        <v>42</v>
      </c>
      <c r="C3" s="27"/>
      <c r="D3" s="27"/>
      <c r="E3" s="27"/>
      <c r="F3" s="27"/>
      <c r="G3" s="27"/>
      <c r="H3" s="27"/>
    </row>
    <row r="4" spans="2:10" x14ac:dyDescent="0.3">
      <c r="B4"/>
      <c r="C4"/>
      <c r="D4"/>
      <c r="E4"/>
      <c r="F4"/>
      <c r="G4"/>
      <c r="H4"/>
    </row>
    <row r="5" spans="2:10" x14ac:dyDescent="0.3">
      <c r="B5" s="4" t="s">
        <v>14</v>
      </c>
      <c r="C5" s="28"/>
      <c r="D5" s="28"/>
      <c r="E5" s="28"/>
      <c r="F5" s="28"/>
      <c r="G5"/>
      <c r="H5"/>
    </row>
    <row r="6" spans="2:10" x14ac:dyDescent="0.3">
      <c r="B6" s="5" t="s">
        <v>10</v>
      </c>
      <c r="C6" s="26"/>
      <c r="D6" s="26"/>
      <c r="E6" s="26"/>
      <c r="F6" s="26"/>
      <c r="G6"/>
      <c r="H6"/>
    </row>
    <row r="7" spans="2:10" x14ac:dyDescent="0.3">
      <c r="B7" s="5" t="s">
        <v>15</v>
      </c>
      <c r="C7" s="26"/>
      <c r="D7" s="26"/>
      <c r="E7" s="26"/>
      <c r="F7" s="26"/>
      <c r="G7"/>
      <c r="H7"/>
    </row>
    <row r="8" spans="2:10" x14ac:dyDescent="0.3">
      <c r="B8" s="5" t="s">
        <v>11</v>
      </c>
      <c r="C8" s="26"/>
      <c r="D8" s="26"/>
      <c r="E8" s="26"/>
      <c r="F8" s="26"/>
      <c r="G8"/>
      <c r="H8"/>
    </row>
    <row r="9" spans="2:10" x14ac:dyDescent="0.3">
      <c r="B9" s="5" t="s">
        <v>12</v>
      </c>
      <c r="C9" s="26"/>
      <c r="D9" s="26"/>
      <c r="E9" s="26"/>
      <c r="F9" s="26"/>
      <c r="G9"/>
      <c r="H9"/>
    </row>
    <row r="10" spans="2:10" x14ac:dyDescent="0.3">
      <c r="B10" s="5" t="s">
        <v>13</v>
      </c>
      <c r="C10" s="26"/>
      <c r="D10" s="26"/>
      <c r="E10" s="26"/>
      <c r="F10" s="26"/>
      <c r="G10"/>
      <c r="H10"/>
    </row>
    <row r="11" spans="2:10" x14ac:dyDescent="0.3">
      <c r="B11"/>
      <c r="C11"/>
      <c r="D11"/>
      <c r="E11"/>
      <c r="F11"/>
      <c r="G11"/>
      <c r="H11"/>
    </row>
    <row r="12" spans="2:10" x14ac:dyDescent="0.3">
      <c r="B12" s="3" t="s">
        <v>7</v>
      </c>
      <c r="C12"/>
      <c r="D12"/>
      <c r="E12"/>
      <c r="F12"/>
      <c r="G12"/>
      <c r="H12"/>
    </row>
    <row r="13" spans="2:10" x14ac:dyDescent="0.3">
      <c r="B13"/>
      <c r="C13"/>
      <c r="D13"/>
      <c r="E13"/>
      <c r="F13"/>
      <c r="G13"/>
      <c r="H13"/>
    </row>
    <row r="14" spans="2:10" x14ac:dyDescent="0.3">
      <c r="B14" s="14" t="s">
        <v>2</v>
      </c>
      <c r="C14" s="14" t="s">
        <v>0</v>
      </c>
      <c r="D14" s="14" t="s">
        <v>1</v>
      </c>
      <c r="E14"/>
      <c r="F14"/>
      <c r="G14"/>
      <c r="H14"/>
      <c r="J14" s="12"/>
    </row>
    <row r="15" spans="2:10" x14ac:dyDescent="0.3">
      <c r="B15" s="8" t="s">
        <v>6</v>
      </c>
      <c r="C15" s="10">
        <f>D23-0.479166666666667</f>
        <v>0.45833333333333309</v>
      </c>
      <c r="D15" s="6">
        <f>C15+0.166666666666667</f>
        <v>0.62500000000000011</v>
      </c>
      <c r="E15"/>
      <c r="F15"/>
      <c r="G15"/>
      <c r="H15"/>
      <c r="I15" s="13"/>
      <c r="J15" s="13"/>
    </row>
    <row r="16" spans="2:10" x14ac:dyDescent="0.3">
      <c r="B16" s="8" t="s">
        <v>30</v>
      </c>
      <c r="C16" s="6">
        <f>D15</f>
        <v>0.62500000000000011</v>
      </c>
      <c r="D16" s="6">
        <f>C17</f>
        <v>0.70833333333333304</v>
      </c>
      <c r="E16"/>
      <c r="F16"/>
      <c r="G16"/>
      <c r="H16"/>
      <c r="J16" s="13"/>
    </row>
    <row r="17" spans="2:10" x14ac:dyDescent="0.3">
      <c r="B17" s="8" t="s">
        <v>5</v>
      </c>
      <c r="C17" s="6">
        <f>C15+0.25</f>
        <v>0.70833333333333304</v>
      </c>
      <c r="D17" s="6">
        <f>C17+0.0208333333333333</f>
        <v>0.7291666666666663</v>
      </c>
      <c r="E17"/>
      <c r="F17"/>
      <c r="G17"/>
      <c r="H17"/>
      <c r="J17" s="12"/>
    </row>
    <row r="18" spans="2:10" x14ac:dyDescent="0.3">
      <c r="B18" s="8" t="s">
        <v>31</v>
      </c>
      <c r="C18" s="6">
        <f>D17</f>
        <v>0.7291666666666663</v>
      </c>
      <c r="D18" s="6">
        <f>C19-0.00347222222222222</f>
        <v>0.77777777777777768</v>
      </c>
      <c r="E18"/>
      <c r="F18"/>
      <c r="G18"/>
      <c r="H18"/>
      <c r="J18" s="12"/>
    </row>
    <row r="19" spans="2:10" x14ac:dyDescent="0.3">
      <c r="B19" s="8" t="s">
        <v>17</v>
      </c>
      <c r="C19" s="6">
        <f>C20-0.0104166666666667</f>
        <v>0.78124999999999989</v>
      </c>
      <c r="D19" s="6">
        <f>C20</f>
        <v>0.79166666666666663</v>
      </c>
      <c r="E19"/>
      <c r="F19"/>
      <c r="G19"/>
      <c r="H19"/>
      <c r="I19" s="13"/>
      <c r="J19" s="12"/>
    </row>
    <row r="20" spans="2:10" x14ac:dyDescent="0.3">
      <c r="B20" s="8" t="s">
        <v>18</v>
      </c>
      <c r="C20" s="9">
        <v>0.79166666666666663</v>
      </c>
      <c r="D20" s="9">
        <v>0.83333333333333337</v>
      </c>
      <c r="E20"/>
      <c r="F20"/>
      <c r="G20"/>
      <c r="H20"/>
    </row>
    <row r="21" spans="2:10" x14ac:dyDescent="0.3">
      <c r="B21" s="8" t="s">
        <v>3</v>
      </c>
      <c r="C21" s="6">
        <f>D20</f>
        <v>0.83333333333333337</v>
      </c>
      <c r="D21" s="6">
        <f>C21+0.0173611111111111</f>
        <v>0.85069444444444442</v>
      </c>
      <c r="E21"/>
      <c r="F21"/>
      <c r="G21"/>
      <c r="H21"/>
    </row>
    <row r="22" spans="2:10" x14ac:dyDescent="0.3">
      <c r="B22" s="8" t="s">
        <v>19</v>
      </c>
      <c r="C22" s="6">
        <f>D21</f>
        <v>0.85069444444444442</v>
      </c>
      <c r="D22" s="9">
        <v>0.89583333333333337</v>
      </c>
      <c r="E22"/>
      <c r="F22"/>
      <c r="G22"/>
      <c r="H22"/>
    </row>
    <row r="23" spans="2:10" x14ac:dyDescent="0.3">
      <c r="B23" s="8" t="s">
        <v>4</v>
      </c>
      <c r="C23" s="6">
        <f>D22</f>
        <v>0.89583333333333337</v>
      </c>
      <c r="D23" s="6">
        <f>C23+0.0416666666666667</f>
        <v>0.93750000000000011</v>
      </c>
      <c r="E23"/>
      <c r="F23"/>
      <c r="G23"/>
      <c r="H23"/>
    </row>
    <row r="24" spans="2:10" x14ac:dyDescent="0.3">
      <c r="B24" s="8" t="s">
        <v>9</v>
      </c>
      <c r="C24" s="6">
        <f>D23</f>
        <v>0.93750000000000011</v>
      </c>
      <c r="D24" s="6">
        <f>C24</f>
        <v>0.93750000000000011</v>
      </c>
      <c r="E24"/>
      <c r="F24"/>
      <c r="G24"/>
      <c r="H24"/>
    </row>
    <row r="25" spans="2:10" x14ac:dyDescent="0.3">
      <c r="C25" s="12"/>
      <c r="D25" s="12"/>
    </row>
  </sheetData>
  <sheetProtection selectLockedCells="1"/>
  <mergeCells count="7">
    <mergeCell ref="C9:F9"/>
    <mergeCell ref="C10:F10"/>
    <mergeCell ref="B3:H3"/>
    <mergeCell ref="C5:F5"/>
    <mergeCell ref="C6:F6"/>
    <mergeCell ref="C7:F7"/>
    <mergeCell ref="C8: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2879-AF83-418A-8926-9110536C7497}">
  <dimension ref="B1:H23"/>
  <sheetViews>
    <sheetView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9" max="9" width="10.6640625" bestFit="1" customWidth="1"/>
  </cols>
  <sheetData>
    <row r="1" spans="2:8" ht="23.4" x14ac:dyDescent="0.45">
      <c r="B1" s="7" t="s">
        <v>16</v>
      </c>
    </row>
    <row r="3" spans="2:8" ht="205.5" customHeight="1" x14ac:dyDescent="0.3">
      <c r="B3" s="27" t="s">
        <v>42</v>
      </c>
      <c r="C3" s="27"/>
      <c r="D3" s="27"/>
      <c r="E3" s="27"/>
      <c r="F3" s="27"/>
      <c r="G3" s="27"/>
      <c r="H3" s="27"/>
    </row>
    <row r="5" spans="2:8" x14ac:dyDescent="0.3">
      <c r="B5" s="4" t="s">
        <v>14</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8</v>
      </c>
    </row>
    <row r="15" spans="2:8" x14ac:dyDescent="0.3">
      <c r="B15" s="14" t="s">
        <v>2</v>
      </c>
      <c r="C15" s="14" t="s">
        <v>0</v>
      </c>
      <c r="D15" s="14" t="s">
        <v>1</v>
      </c>
    </row>
    <row r="16" spans="2:8" x14ac:dyDescent="0.3">
      <c r="B16" s="8" t="s">
        <v>6</v>
      </c>
      <c r="C16" s="10">
        <f>D22-0.479166666666667</f>
        <v>-0.43750000000000033</v>
      </c>
      <c r="D16" s="6">
        <f>C16+0.166666666666667</f>
        <v>-0.27083333333333337</v>
      </c>
    </row>
    <row r="17" spans="2:4" x14ac:dyDescent="0.3">
      <c r="B17" s="8" t="s">
        <v>30</v>
      </c>
      <c r="C17" s="6">
        <f>D16</f>
        <v>-0.27083333333333337</v>
      </c>
      <c r="D17" s="6">
        <f>C18</f>
        <v>-0.18750000000000033</v>
      </c>
    </row>
    <row r="18" spans="2:4" x14ac:dyDescent="0.3">
      <c r="B18" s="8" t="s">
        <v>5</v>
      </c>
      <c r="C18" s="6">
        <f>C16+0.25</f>
        <v>-0.18750000000000033</v>
      </c>
      <c r="D18" s="6">
        <f>C18+0.0208333333333333</f>
        <v>-0.16666666666666702</v>
      </c>
    </row>
    <row r="19" spans="2:4" x14ac:dyDescent="0.3">
      <c r="B19" s="8" t="s">
        <v>31</v>
      </c>
      <c r="C19" s="6">
        <f>D18</f>
        <v>-0.16666666666666702</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4</v>
      </c>
      <c r="C22" s="6">
        <f>D21</f>
        <v>0</v>
      </c>
      <c r="D22" s="6">
        <f>C22+0.0416666666666667</f>
        <v>4.1666666666666699E-2</v>
      </c>
    </row>
    <row r="23" spans="2:4" x14ac:dyDescent="0.3">
      <c r="B23" s="8" t="s">
        <v>9</v>
      </c>
      <c r="C23" s="6">
        <f>D22</f>
        <v>4.1666666666666699E-2</v>
      </c>
      <c r="D23" s="6">
        <f>C23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22A3-BEFA-44CC-8A5E-2B8F8B30347B}">
  <dimension ref="B1:J36"/>
  <sheetViews>
    <sheetView topLeftCell="A5" workbookViewId="0">
      <selection activeCell="H28" sqref="H28"/>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58.2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21</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32</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D18</f>
        <v>-1.3888888888888921E-2</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22</v>
      </c>
    </row>
    <row r="27" spans="2:10" x14ac:dyDescent="0.3">
      <c r="B27" s="14" t="s">
        <v>2</v>
      </c>
      <c r="C27" s="14" t="s">
        <v>0</v>
      </c>
      <c r="D27" s="14" t="s">
        <v>1</v>
      </c>
    </row>
    <row r="28" spans="2:10" x14ac:dyDescent="0.3">
      <c r="B28" s="8" t="s">
        <v>36</v>
      </c>
      <c r="C28" s="10">
        <f>D23-0.541666666666667</f>
        <v>-0.52430555555555591</v>
      </c>
      <c r="D28" s="6">
        <f>C28+0.0104166666666667</f>
        <v>-0.51388888888888917</v>
      </c>
    </row>
    <row r="29" spans="2:10" x14ac:dyDescent="0.3">
      <c r="B29" s="8" t="s">
        <v>37</v>
      </c>
      <c r="C29" s="6">
        <f>D28</f>
        <v>-0.51388888888888917</v>
      </c>
      <c r="D29" s="6">
        <f>C30</f>
        <v>-3.4722222222222224E-2</v>
      </c>
    </row>
    <row r="30" spans="2:10" x14ac:dyDescent="0.3">
      <c r="B30" s="8" t="s">
        <v>5</v>
      </c>
      <c r="C30" s="6">
        <f>D30-0.0208333333333333</f>
        <v>-3.4722222222222224E-2</v>
      </c>
      <c r="D30" s="6">
        <f>C31-0.00347222222222222</f>
        <v>-1.3888888888888921E-2</v>
      </c>
    </row>
    <row r="31" spans="2:10" x14ac:dyDescent="0.3">
      <c r="B31" s="8" t="s">
        <v>17</v>
      </c>
      <c r="C31" s="6">
        <f>C32-0.0104166666666667</f>
        <v>-1.0416666666666701E-2</v>
      </c>
      <c r="D31" s="6">
        <f>C32</f>
        <v>0</v>
      </c>
    </row>
    <row r="32" spans="2:10" x14ac:dyDescent="0.3">
      <c r="B32" s="8" t="s">
        <v>18</v>
      </c>
      <c r="C32" s="9"/>
      <c r="D32" s="6">
        <f>C32+(D20-C20)</f>
        <v>0</v>
      </c>
    </row>
    <row r="33" spans="2:4" x14ac:dyDescent="0.3">
      <c r="B33" s="8" t="s">
        <v>3</v>
      </c>
      <c r="C33" s="6">
        <f>D32</f>
        <v>0</v>
      </c>
      <c r="D33" s="6">
        <f>C33+0.0173611111111111</f>
        <v>1.7361111111111101E-2</v>
      </c>
    </row>
    <row r="34" spans="2:4" x14ac:dyDescent="0.3">
      <c r="B34" s="8" t="s">
        <v>19</v>
      </c>
      <c r="C34" s="6">
        <f>D33</f>
        <v>1.7361111111111101E-2</v>
      </c>
      <c r="D34" s="6">
        <f>C34+(D22-C22)</f>
        <v>0</v>
      </c>
    </row>
    <row r="35" spans="2:4" x14ac:dyDescent="0.3">
      <c r="B35" s="8" t="s">
        <v>4</v>
      </c>
      <c r="C35" s="6">
        <f>D34</f>
        <v>0</v>
      </c>
      <c r="D35" s="6">
        <f>C35+0.0416666666666667</f>
        <v>4.1666666666666699E-2</v>
      </c>
    </row>
    <row r="36" spans="2:4" x14ac:dyDescent="0.3">
      <c r="B36" s="8" t="s">
        <v>9</v>
      </c>
      <c r="C36" s="6">
        <f>D35</f>
        <v>4.1666666666666699E-2</v>
      </c>
      <c r="D36" s="6">
        <f>C36</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979E-6CAF-4517-B038-1B7A6C081B06}">
  <dimension ref="B1:H33"/>
  <sheetViews>
    <sheetView topLeftCell="A3" workbookViewId="0">
      <selection activeCell="B4" sqref="B4"/>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8" ht="23.4" x14ac:dyDescent="0.45">
      <c r="B1" s="7" t="s">
        <v>16</v>
      </c>
    </row>
    <row r="3" spans="2:8" ht="204" customHeight="1" x14ac:dyDescent="0.3">
      <c r="B3" s="27" t="s">
        <v>42</v>
      </c>
      <c r="C3" s="27"/>
      <c r="D3" s="27"/>
      <c r="E3" s="27"/>
      <c r="F3" s="27"/>
      <c r="G3" s="27"/>
      <c r="H3" s="27"/>
    </row>
    <row r="5" spans="2:8" x14ac:dyDescent="0.3">
      <c r="B5" s="4" t="s">
        <v>23</v>
      </c>
      <c r="C5" s="28"/>
      <c r="D5" s="28"/>
      <c r="E5" s="28"/>
      <c r="F5" s="28"/>
    </row>
    <row r="6" spans="2:8" x14ac:dyDescent="0.3">
      <c r="B6" s="5" t="s">
        <v>10</v>
      </c>
      <c r="C6" s="26"/>
      <c r="D6" s="26"/>
      <c r="E6" s="26"/>
      <c r="F6" s="26"/>
    </row>
    <row r="7" spans="2:8" x14ac:dyDescent="0.3">
      <c r="B7" s="5" t="s">
        <v>15</v>
      </c>
      <c r="C7" s="26"/>
      <c r="D7" s="26"/>
      <c r="E7" s="26"/>
      <c r="F7" s="26"/>
    </row>
    <row r="8" spans="2:8" x14ac:dyDescent="0.3">
      <c r="B8" s="5" t="s">
        <v>11</v>
      </c>
      <c r="C8" s="26"/>
      <c r="D8" s="26"/>
      <c r="E8" s="26"/>
      <c r="F8" s="26"/>
    </row>
    <row r="9" spans="2:8" x14ac:dyDescent="0.3">
      <c r="B9" s="5" t="s">
        <v>12</v>
      </c>
      <c r="C9" s="26"/>
      <c r="D9" s="26"/>
      <c r="E9" s="26"/>
      <c r="F9" s="26"/>
    </row>
    <row r="10" spans="2:8" x14ac:dyDescent="0.3">
      <c r="B10" s="5" t="s">
        <v>13</v>
      </c>
      <c r="C10" s="26"/>
      <c r="D10" s="26"/>
      <c r="E10" s="26"/>
      <c r="F10" s="26"/>
    </row>
    <row r="13" spans="2:8" x14ac:dyDescent="0.3">
      <c r="B13" s="3" t="s">
        <v>24</v>
      </c>
    </row>
    <row r="15" spans="2:8" x14ac:dyDescent="0.3">
      <c r="B15" s="14" t="s">
        <v>2</v>
      </c>
      <c r="C15" s="14" t="s">
        <v>0</v>
      </c>
      <c r="D15" s="14" t="s">
        <v>1</v>
      </c>
    </row>
    <row r="16" spans="2:8" x14ac:dyDescent="0.3">
      <c r="B16" s="8" t="s">
        <v>6</v>
      </c>
      <c r="C16" s="10">
        <f>D22-0.479166666666667</f>
        <v>-0.46180555555555591</v>
      </c>
      <c r="D16" s="6">
        <f>C16+0.166666666666667</f>
        <v>-0.29513888888888895</v>
      </c>
    </row>
    <row r="17" spans="2:4" x14ac:dyDescent="0.3">
      <c r="B17" s="8" t="s">
        <v>30</v>
      </c>
      <c r="C17" s="6">
        <f>D16</f>
        <v>-0.29513888888888895</v>
      </c>
      <c r="D17" s="6">
        <f>C18</f>
        <v>-0.21180555555555591</v>
      </c>
    </row>
    <row r="18" spans="2:4" x14ac:dyDescent="0.3">
      <c r="B18" s="8" t="s">
        <v>5</v>
      </c>
      <c r="C18" s="6">
        <f>C16+0.25</f>
        <v>-0.21180555555555591</v>
      </c>
      <c r="D18" s="6">
        <f>C18+0.0208333333333333</f>
        <v>-0.1909722222222226</v>
      </c>
    </row>
    <row r="19" spans="2:4" x14ac:dyDescent="0.3">
      <c r="B19" s="8" t="s">
        <v>31</v>
      </c>
      <c r="C19" s="6">
        <f>D18</f>
        <v>-0.1909722222222226</v>
      </c>
      <c r="D19" s="6">
        <f>C20-0.00347222222222222</f>
        <v>-1.3888888888888921E-2</v>
      </c>
    </row>
    <row r="20" spans="2:4" x14ac:dyDescent="0.3">
      <c r="B20" s="8" t="s">
        <v>17</v>
      </c>
      <c r="C20" s="6">
        <f>C21-0.0104166666666667</f>
        <v>-1.0416666666666701E-2</v>
      </c>
      <c r="D20" s="6">
        <f>C21</f>
        <v>0</v>
      </c>
    </row>
    <row r="21" spans="2:4" x14ac:dyDescent="0.3">
      <c r="B21" s="8" t="s">
        <v>20</v>
      </c>
      <c r="C21" s="9"/>
      <c r="D21" s="9"/>
    </row>
    <row r="22" spans="2:4" x14ac:dyDescent="0.3">
      <c r="B22" s="8" t="s">
        <v>9</v>
      </c>
      <c r="C22" s="6">
        <f>D21+0.0173611111111111</f>
        <v>1.7361111111111101E-2</v>
      </c>
      <c r="D22" s="6">
        <f>C22</f>
        <v>1.7361111111111101E-2</v>
      </c>
    </row>
    <row r="24" spans="2:4" x14ac:dyDescent="0.3">
      <c r="B24" s="3" t="s">
        <v>25</v>
      </c>
    </row>
    <row r="26" spans="2:4" x14ac:dyDescent="0.3">
      <c r="B26" s="14" t="s">
        <v>2</v>
      </c>
      <c r="C26" s="14" t="s">
        <v>0</v>
      </c>
      <c r="D26" s="14" t="s">
        <v>1</v>
      </c>
    </row>
    <row r="27" spans="2:4" x14ac:dyDescent="0.3">
      <c r="B27" s="8" t="s">
        <v>34</v>
      </c>
      <c r="C27" s="10">
        <f>D22-0.541666667</f>
        <v>-0.52430555588888894</v>
      </c>
      <c r="D27" s="6">
        <f>C27+0.0104166666666667</f>
        <v>-0.5138888892222222</v>
      </c>
    </row>
    <row r="28" spans="2:4" x14ac:dyDescent="0.3">
      <c r="B28" s="8" t="s">
        <v>35</v>
      </c>
      <c r="C28" s="6">
        <f>D27</f>
        <v>-0.5138888892222222</v>
      </c>
      <c r="D28" s="6">
        <f>C29</f>
        <v>-3.4722222222222224E-2</v>
      </c>
    </row>
    <row r="29" spans="2:4" x14ac:dyDescent="0.3">
      <c r="B29" s="8" t="s">
        <v>5</v>
      </c>
      <c r="C29" s="6">
        <f>D29-0.0208333333333333</f>
        <v>-3.4722222222222224E-2</v>
      </c>
      <c r="D29" s="6">
        <f>C30-0.00347222222222222</f>
        <v>-1.3888888888888921E-2</v>
      </c>
    </row>
    <row r="30" spans="2:4" x14ac:dyDescent="0.3">
      <c r="B30" s="8" t="s">
        <v>17</v>
      </c>
      <c r="C30" s="6">
        <f>C31-0.0104166666666667</f>
        <v>-1.0416666666666701E-2</v>
      </c>
      <c r="D30" s="6">
        <f>C31</f>
        <v>0</v>
      </c>
    </row>
    <row r="31" spans="2:4" x14ac:dyDescent="0.3">
      <c r="B31" s="8" t="s">
        <v>20</v>
      </c>
      <c r="C31" s="9"/>
      <c r="D31" s="6">
        <f>C31+(D21-C21)</f>
        <v>0</v>
      </c>
    </row>
    <row r="32" spans="2:4" x14ac:dyDescent="0.3">
      <c r="B32" s="8" t="s">
        <v>4</v>
      </c>
      <c r="C32" s="6">
        <f>D31</f>
        <v>0</v>
      </c>
      <c r="D32" s="6">
        <f>C32+0.0416666666666667</f>
        <v>4.1666666666666699E-2</v>
      </c>
    </row>
    <row r="33" spans="2:4" x14ac:dyDescent="0.3">
      <c r="B33" s="8" t="s">
        <v>9</v>
      </c>
      <c r="C33" s="6">
        <f>D32</f>
        <v>4.1666666666666699E-2</v>
      </c>
      <c r="D33" s="6">
        <f>C33</f>
        <v>4.1666666666666699E-2</v>
      </c>
    </row>
  </sheetData>
  <sheetProtection selectLockedCells="1"/>
  <mergeCells count="7">
    <mergeCell ref="C10:F10"/>
    <mergeCell ref="B3:H3"/>
    <mergeCell ref="C5:F5"/>
    <mergeCell ref="C6:F6"/>
    <mergeCell ref="C7:F7"/>
    <mergeCell ref="C8:F8"/>
    <mergeCell ref="C9: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D4C10-03E6-4D44-B1F5-EFF1F7A4F5DE}">
  <dimension ref="B1:J43"/>
  <sheetViews>
    <sheetView zoomScale="73" zoomScaleNormal="73" workbookViewId="0">
      <selection activeCell="B26" sqref="B26"/>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214.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46</v>
      </c>
    </row>
    <row r="14" spans="2:10" x14ac:dyDescent="0.3">
      <c r="B14" s="14" t="s">
        <v>2</v>
      </c>
      <c r="C14" s="14" t="s">
        <v>0</v>
      </c>
      <c r="D14" s="14" t="s">
        <v>1</v>
      </c>
      <c r="J14" s="1"/>
    </row>
    <row r="15" spans="2:10" x14ac:dyDescent="0.3">
      <c r="B15" s="8" t="s">
        <v>6</v>
      </c>
      <c r="C15" s="10">
        <f>D23-0.479166666666667</f>
        <v>-0.46180555555555591</v>
      </c>
      <c r="D15" s="6">
        <f>C15+0.166666666666667</f>
        <v>-0.29513888888888895</v>
      </c>
      <c r="I15" s="2"/>
      <c r="J15" s="2"/>
    </row>
    <row r="16" spans="2:10" x14ac:dyDescent="0.3">
      <c r="B16" s="8" t="s">
        <v>30</v>
      </c>
      <c r="C16" s="6">
        <f>D15</f>
        <v>-0.29513888888888895</v>
      </c>
      <c r="D16" s="6">
        <f>C17</f>
        <v>-0.21180555555555591</v>
      </c>
      <c r="J16" s="2"/>
    </row>
    <row r="17" spans="2:10" x14ac:dyDescent="0.3">
      <c r="B17" s="8" t="s">
        <v>5</v>
      </c>
      <c r="C17" s="6">
        <f>C15+0.25</f>
        <v>-0.21180555555555591</v>
      </c>
      <c r="D17" s="6">
        <f>C17+0.0208333333333333</f>
        <v>-0.1909722222222226</v>
      </c>
      <c r="J17" s="1"/>
    </row>
    <row r="18" spans="2:10" x14ac:dyDescent="0.3">
      <c r="B18" s="8" t="s">
        <v>31</v>
      </c>
      <c r="C18" s="6">
        <f>D17</f>
        <v>-0.1909722222222226</v>
      </c>
      <c r="D18" s="6">
        <f>C19-0.00347222222222222</f>
        <v>-1.3888888888888921E-2</v>
      </c>
      <c r="J18" s="1"/>
    </row>
    <row r="19" spans="2:10" x14ac:dyDescent="0.3">
      <c r="B19" s="8" t="s">
        <v>17</v>
      </c>
      <c r="C19" s="6">
        <f>C20-0.0104166666666667</f>
        <v>-1.0416666666666701E-2</v>
      </c>
      <c r="D19" s="6">
        <f>C20</f>
        <v>0</v>
      </c>
      <c r="I19" s="2"/>
      <c r="J19" s="1"/>
    </row>
    <row r="20" spans="2:10" x14ac:dyDescent="0.3">
      <c r="B20" s="8" t="s">
        <v>18</v>
      </c>
      <c r="C20" s="9"/>
      <c r="D20" s="9"/>
    </row>
    <row r="21" spans="2:10" x14ac:dyDescent="0.3">
      <c r="B21" s="8" t="s">
        <v>3</v>
      </c>
      <c r="C21" s="6">
        <f>D20</f>
        <v>0</v>
      </c>
      <c r="D21" s="6">
        <f>C21+0.0173611111111111</f>
        <v>1.7361111111111101E-2</v>
      </c>
    </row>
    <row r="22" spans="2:10" x14ac:dyDescent="0.3">
      <c r="B22" s="8" t="s">
        <v>19</v>
      </c>
      <c r="C22" s="6">
        <f>D21</f>
        <v>1.7361111111111101E-2</v>
      </c>
      <c r="D22" s="9"/>
    </row>
    <row r="23" spans="2:10" x14ac:dyDescent="0.3">
      <c r="B23" s="8" t="s">
        <v>9</v>
      </c>
      <c r="C23" s="6">
        <f>D22+0.0173611111111111</f>
        <v>1.7361111111111101E-2</v>
      </c>
      <c r="D23" s="6">
        <f>C23</f>
        <v>1.7361111111111101E-2</v>
      </c>
    </row>
    <row r="24" spans="2:10" x14ac:dyDescent="0.3">
      <c r="C24" s="1"/>
      <c r="D24" s="1"/>
    </row>
    <row r="25" spans="2:10" x14ac:dyDescent="0.3">
      <c r="B25" s="3" t="s">
        <v>47</v>
      </c>
    </row>
    <row r="27" spans="2:10" x14ac:dyDescent="0.3">
      <c r="B27" s="14" t="s">
        <v>2</v>
      </c>
      <c r="C27" s="14" t="s">
        <v>0</v>
      </c>
      <c r="D27" s="14" t="s">
        <v>1</v>
      </c>
    </row>
    <row r="28" spans="2:10" x14ac:dyDescent="0.3">
      <c r="B28" s="8" t="s">
        <v>27</v>
      </c>
      <c r="C28" s="10">
        <f>D36-0.25</f>
        <v>-0.27083333333333337</v>
      </c>
      <c r="D28" s="6">
        <f>C28+0.0104166666666667</f>
        <v>-0.26041666666666669</v>
      </c>
    </row>
    <row r="29" spans="2:10" x14ac:dyDescent="0.3">
      <c r="B29" s="8" t="s">
        <v>33</v>
      </c>
      <c r="C29" s="6">
        <f>D28</f>
        <v>-0.26041666666666669</v>
      </c>
      <c r="D29" s="6">
        <f>C31-0.00347222222222222</f>
        <v>-6.5972222222222321E-2</v>
      </c>
    </row>
    <row r="30" spans="2:10" x14ac:dyDescent="0.3">
      <c r="B30" s="29" t="s">
        <v>28</v>
      </c>
      <c r="C30" s="30"/>
      <c r="D30" s="31"/>
    </row>
    <row r="31" spans="2:10" x14ac:dyDescent="0.3">
      <c r="B31" s="8" t="s">
        <v>17</v>
      </c>
      <c r="C31" s="6">
        <f>C32-0.0104166666666667</f>
        <v>-6.2500000000000097E-2</v>
      </c>
      <c r="D31" s="6">
        <f>C32</f>
        <v>-5.2083333333333398E-2</v>
      </c>
    </row>
    <row r="32" spans="2:10" x14ac:dyDescent="0.3">
      <c r="B32" s="8" t="s">
        <v>18</v>
      </c>
      <c r="C32" s="6">
        <f>D32-(D39-C39)</f>
        <v>-5.2083333333333398E-2</v>
      </c>
      <c r="D32" s="6">
        <f>C33</f>
        <v>-5.2083333333333398E-2</v>
      </c>
    </row>
    <row r="33" spans="2:6" x14ac:dyDescent="0.3">
      <c r="B33" s="8" t="s">
        <v>3</v>
      </c>
      <c r="C33" s="6">
        <f>D33-0.0173611111111111</f>
        <v>-5.2083333333333398E-2</v>
      </c>
      <c r="D33" s="6">
        <f>C34</f>
        <v>-3.4722222222222293E-2</v>
      </c>
    </row>
    <row r="34" spans="2:6" x14ac:dyDescent="0.3">
      <c r="B34" s="8" t="s">
        <v>19</v>
      </c>
      <c r="C34" s="6">
        <f>D34-(D41-C41)</f>
        <v>-3.4722222222222293E-2</v>
      </c>
      <c r="D34" s="6">
        <f>C38-0.0416666666666667</f>
        <v>-5.2083333333333398E-2</v>
      </c>
    </row>
    <row r="35" spans="2:6" ht="15" thickBot="1" x14ac:dyDescent="0.35">
      <c r="B35" s="15" t="s">
        <v>26</v>
      </c>
      <c r="C35" s="17">
        <f>D34+0.0104166666666667</f>
        <v>-4.1666666666666699E-2</v>
      </c>
      <c r="D35" s="17">
        <f>C35</f>
        <v>-4.1666666666666699E-2</v>
      </c>
    </row>
    <row r="36" spans="2:6" ht="15" thickBot="1" x14ac:dyDescent="0.35">
      <c r="B36" s="16" t="s">
        <v>5</v>
      </c>
      <c r="C36" s="18">
        <f>C35</f>
        <v>-4.1666666666666699E-2</v>
      </c>
      <c r="D36" s="19">
        <f>C36+0.0208333333333333</f>
        <v>-2.0833333333333398E-2</v>
      </c>
    </row>
    <row r="37" spans="2:6" x14ac:dyDescent="0.3">
      <c r="B37" s="32" t="s">
        <v>29</v>
      </c>
      <c r="C37" s="33"/>
      <c r="D37" s="34"/>
    </row>
    <row r="38" spans="2:6" x14ac:dyDescent="0.3">
      <c r="B38" s="8" t="s">
        <v>17</v>
      </c>
      <c r="C38" s="6">
        <f>C39-0.0104166666666667</f>
        <v>-1.0416666666666701E-2</v>
      </c>
      <c r="D38" s="6">
        <f>C39</f>
        <v>0</v>
      </c>
    </row>
    <row r="39" spans="2:6" x14ac:dyDescent="0.3">
      <c r="B39" s="8" t="s">
        <v>18</v>
      </c>
      <c r="C39" s="9"/>
      <c r="D39" s="6">
        <f>C39+(D20-C20)</f>
        <v>0</v>
      </c>
    </row>
    <row r="40" spans="2:6" x14ac:dyDescent="0.3">
      <c r="B40" s="8" t="s">
        <v>3</v>
      </c>
      <c r="C40" s="6">
        <f>D39</f>
        <v>0</v>
      </c>
      <c r="D40" s="6">
        <f>C40+0.0173611111111111</f>
        <v>1.7361111111111101E-2</v>
      </c>
    </row>
    <row r="41" spans="2:6" x14ac:dyDescent="0.3">
      <c r="B41" s="8" t="s">
        <v>19</v>
      </c>
      <c r="C41" s="6">
        <f>D40</f>
        <v>1.7361111111111101E-2</v>
      </c>
      <c r="D41" s="6">
        <f>C41+(D22-C22)</f>
        <v>0</v>
      </c>
    </row>
    <row r="42" spans="2:6" x14ac:dyDescent="0.3">
      <c r="B42" s="8" t="s">
        <v>4</v>
      </c>
      <c r="C42" s="6">
        <f>D41</f>
        <v>0</v>
      </c>
      <c r="D42" s="6">
        <f>C42+0.0416666666666667</f>
        <v>4.1666666666666699E-2</v>
      </c>
    </row>
    <row r="43" spans="2:6" x14ac:dyDescent="0.3">
      <c r="B43" s="8" t="s">
        <v>9</v>
      </c>
      <c r="C43" s="6">
        <f>D42</f>
        <v>4.1666666666666699E-2</v>
      </c>
      <c r="D43" s="6">
        <f>C43</f>
        <v>4.1666666666666699E-2</v>
      </c>
      <c r="F43" s="1"/>
    </row>
  </sheetData>
  <sheetProtection selectLockedCells="1"/>
  <mergeCells count="9">
    <mergeCell ref="C10:F10"/>
    <mergeCell ref="B30:D30"/>
    <mergeCell ref="B37:D37"/>
    <mergeCell ref="B3:H3"/>
    <mergeCell ref="C5:F5"/>
    <mergeCell ref="C6:F6"/>
    <mergeCell ref="C7:F7"/>
    <mergeCell ref="C8:F8"/>
    <mergeCell ref="C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492DA-7F42-4C4B-A325-755B9150C684}">
  <dimension ref="B1:J40"/>
  <sheetViews>
    <sheetView zoomScale="73" zoomScaleNormal="73" workbookViewId="0">
      <selection activeCell="B23" sqref="B23"/>
    </sheetView>
  </sheetViews>
  <sheetFormatPr defaultRowHeight="14.4" x14ac:dyDescent="0.3"/>
  <cols>
    <col min="1" max="1" width="3.88671875" customWidth="1"/>
    <col min="2" max="2" width="26.44140625" customWidth="1"/>
    <col min="3" max="3" width="9" bestFit="1" customWidth="1"/>
    <col min="4" max="4" width="8" bestFit="1" customWidth="1"/>
    <col min="6" max="6" width="27.109375" bestFit="1" customWidth="1"/>
    <col min="9" max="9" width="10.6640625" bestFit="1" customWidth="1"/>
  </cols>
  <sheetData>
    <row r="1" spans="2:10" ht="23.4" x14ac:dyDescent="0.45">
      <c r="B1" s="7" t="s">
        <v>16</v>
      </c>
    </row>
    <row r="3" spans="2:10" ht="178.5" customHeight="1" x14ac:dyDescent="0.3">
      <c r="B3" s="27" t="s">
        <v>42</v>
      </c>
      <c r="C3" s="27"/>
      <c r="D3" s="27"/>
      <c r="E3" s="27"/>
      <c r="F3" s="27"/>
      <c r="G3" s="27"/>
      <c r="H3" s="27"/>
    </row>
    <row r="5" spans="2:10" x14ac:dyDescent="0.3">
      <c r="B5" s="4" t="s">
        <v>23</v>
      </c>
      <c r="C5" s="28"/>
      <c r="D5" s="28"/>
      <c r="E5" s="28"/>
      <c r="F5" s="28"/>
    </row>
    <row r="6" spans="2:10" x14ac:dyDescent="0.3">
      <c r="B6" s="5" t="s">
        <v>10</v>
      </c>
      <c r="C6" s="26"/>
      <c r="D6" s="26"/>
      <c r="E6" s="26"/>
      <c r="F6" s="26"/>
    </row>
    <row r="7" spans="2:10" x14ac:dyDescent="0.3">
      <c r="B7" s="5" t="s">
        <v>15</v>
      </c>
      <c r="C7" s="26"/>
      <c r="D7" s="26"/>
      <c r="E7" s="26"/>
      <c r="F7" s="26"/>
    </row>
    <row r="8" spans="2:10" x14ac:dyDescent="0.3">
      <c r="B8" s="5" t="s">
        <v>11</v>
      </c>
      <c r="C8" s="26"/>
      <c r="D8" s="26"/>
      <c r="E8" s="26"/>
      <c r="F8" s="26"/>
    </row>
    <row r="9" spans="2:10" x14ac:dyDescent="0.3">
      <c r="B9" s="5" t="s">
        <v>12</v>
      </c>
      <c r="C9" s="26"/>
      <c r="D9" s="26"/>
      <c r="E9" s="26"/>
      <c r="F9" s="26"/>
    </row>
    <row r="10" spans="2:10" x14ac:dyDescent="0.3">
      <c r="B10" s="5" t="s">
        <v>13</v>
      </c>
      <c r="C10" s="26"/>
      <c r="D10" s="26"/>
      <c r="E10" s="26"/>
      <c r="F10" s="26"/>
    </row>
    <row r="12" spans="2:10" x14ac:dyDescent="0.3">
      <c r="B12" s="3" t="s">
        <v>44</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0" x14ac:dyDescent="0.3">
      <c r="B17" s="8" t="s">
        <v>5</v>
      </c>
      <c r="C17" s="6">
        <f>C15+0.25</f>
        <v>-0.22916666666666702</v>
      </c>
      <c r="D17" s="6">
        <f>C17+0.0208333333333333</f>
        <v>-0.2083333333333337</v>
      </c>
      <c r="J17" s="1"/>
    </row>
    <row r="18" spans="2:10" x14ac:dyDescent="0.3">
      <c r="B18" s="8" t="s">
        <v>31</v>
      </c>
      <c r="C18" s="6">
        <f>D17</f>
        <v>-0.2083333333333337</v>
      </c>
      <c r="D18" s="6">
        <f>D19</f>
        <v>0</v>
      </c>
      <c r="J18" s="1"/>
    </row>
    <row r="19" spans="2:10" x14ac:dyDescent="0.3">
      <c r="B19" s="8" t="s">
        <v>9</v>
      </c>
      <c r="C19" s="20"/>
      <c r="D19" s="9"/>
    </row>
    <row r="20" spans="2:10" x14ac:dyDescent="0.3">
      <c r="B20" s="8"/>
      <c r="C20" s="6"/>
      <c r="D20" s="6"/>
    </row>
    <row r="21" spans="2:10" x14ac:dyDescent="0.3">
      <c r="C21" s="1"/>
      <c r="D21" s="1"/>
    </row>
    <row r="22" spans="2:10" x14ac:dyDescent="0.3">
      <c r="B22" s="3" t="s">
        <v>45</v>
      </c>
    </row>
    <row r="24" spans="2:10" x14ac:dyDescent="0.3">
      <c r="B24" s="14" t="s">
        <v>2</v>
      </c>
      <c r="C24" s="14" t="s">
        <v>0</v>
      </c>
      <c r="D24" s="14" t="s">
        <v>1</v>
      </c>
    </row>
    <row r="25" spans="2:10" x14ac:dyDescent="0.3">
      <c r="B25" s="8" t="s">
        <v>27</v>
      </c>
      <c r="C25" s="10">
        <f>D33-0.25</f>
        <v>-0.27083333333333337</v>
      </c>
      <c r="D25" s="6">
        <f>C25+0.0104166666666667</f>
        <v>-0.26041666666666669</v>
      </c>
    </row>
    <row r="26" spans="2:10" x14ac:dyDescent="0.3">
      <c r="B26" s="8" t="s">
        <v>33</v>
      </c>
      <c r="C26" s="6">
        <f>D25</f>
        <v>-0.26041666666666669</v>
      </c>
      <c r="D26" s="6">
        <f>C28-0.00347222222222222</f>
        <v>-6.5972222222222321E-2</v>
      </c>
    </row>
    <row r="27" spans="2:10" x14ac:dyDescent="0.3">
      <c r="B27" s="29" t="s">
        <v>28</v>
      </c>
      <c r="C27" s="30"/>
      <c r="D27" s="31"/>
    </row>
    <row r="28" spans="2:10" x14ac:dyDescent="0.3">
      <c r="B28" s="8" t="s">
        <v>17</v>
      </c>
      <c r="C28" s="6">
        <f>C29-0.0104166666666667</f>
        <v>-6.2500000000000097E-2</v>
      </c>
      <c r="D28" s="6">
        <f>C29</f>
        <v>-5.2083333333333398E-2</v>
      </c>
    </row>
    <row r="29" spans="2:10" x14ac:dyDescent="0.3">
      <c r="B29" s="8" t="s">
        <v>18</v>
      </c>
      <c r="C29" s="6">
        <f>D29-(D36-C36)</f>
        <v>-5.2083333333333398E-2</v>
      </c>
      <c r="D29" s="6">
        <f>C30</f>
        <v>-5.2083333333333398E-2</v>
      </c>
    </row>
    <row r="30" spans="2:10" x14ac:dyDescent="0.3">
      <c r="B30" s="8" t="s">
        <v>3</v>
      </c>
      <c r="C30" s="6">
        <f>D30-0.0173611111111111</f>
        <v>-5.2083333333333398E-2</v>
      </c>
      <c r="D30" s="6">
        <f>C31</f>
        <v>-3.4722222222222293E-2</v>
      </c>
    </row>
    <row r="31" spans="2:10" x14ac:dyDescent="0.3">
      <c r="B31" s="8" t="s">
        <v>19</v>
      </c>
      <c r="C31" s="6">
        <f>D31-(D38-C38)</f>
        <v>-3.4722222222222293E-2</v>
      </c>
      <c r="D31" s="6">
        <f>C35-0.0416666666666667</f>
        <v>-5.2083333333333398E-2</v>
      </c>
    </row>
    <row r="32" spans="2:10" ht="15" thickBot="1" x14ac:dyDescent="0.35">
      <c r="B32" s="15" t="s">
        <v>26</v>
      </c>
      <c r="C32" s="17">
        <f>D31+0.0104166666666667</f>
        <v>-4.1666666666666699E-2</v>
      </c>
      <c r="D32" s="17">
        <f>C32</f>
        <v>-4.1666666666666699E-2</v>
      </c>
    </row>
    <row r="33" spans="2:6" ht="15" thickBot="1" x14ac:dyDescent="0.35">
      <c r="B33" s="16" t="s">
        <v>5</v>
      </c>
      <c r="C33" s="18">
        <f>C32</f>
        <v>-4.1666666666666699E-2</v>
      </c>
      <c r="D33" s="19">
        <f>C33+0.0208333333333333</f>
        <v>-2.0833333333333398E-2</v>
      </c>
    </row>
    <row r="34" spans="2:6" x14ac:dyDescent="0.3">
      <c r="B34" s="32" t="s">
        <v>29</v>
      </c>
      <c r="C34" s="33"/>
      <c r="D34" s="34"/>
    </row>
    <row r="35" spans="2:6" x14ac:dyDescent="0.3">
      <c r="B35" s="8" t="s">
        <v>17</v>
      </c>
      <c r="C35" s="6">
        <f>C36-0.0104166666666667</f>
        <v>-1.0416666666666701E-2</v>
      </c>
      <c r="D35" s="6">
        <f>C36</f>
        <v>0</v>
      </c>
    </row>
    <row r="36" spans="2:6" x14ac:dyDescent="0.3">
      <c r="B36" s="8" t="s">
        <v>18</v>
      </c>
      <c r="C36" s="9"/>
      <c r="D36" s="9"/>
    </row>
    <row r="37" spans="2:6" x14ac:dyDescent="0.3">
      <c r="B37" s="8" t="s">
        <v>3</v>
      </c>
      <c r="C37" s="6">
        <f>D36</f>
        <v>0</v>
      </c>
      <c r="D37" s="6">
        <f>C37+0.0173611111111111</f>
        <v>1.7361111111111101E-2</v>
      </c>
    </row>
    <row r="38" spans="2:6" x14ac:dyDescent="0.3">
      <c r="B38" s="8" t="s">
        <v>19</v>
      </c>
      <c r="C38" s="6">
        <f>D37</f>
        <v>1.7361111111111101E-2</v>
      </c>
      <c r="D38" s="9"/>
    </row>
    <row r="39" spans="2:6" x14ac:dyDescent="0.3">
      <c r="B39" s="8" t="s">
        <v>4</v>
      </c>
      <c r="C39" s="6">
        <f>D38</f>
        <v>0</v>
      </c>
      <c r="D39" s="6">
        <f>C39+0.0416666666666667</f>
        <v>4.1666666666666699E-2</v>
      </c>
    </row>
    <row r="40" spans="2:6" x14ac:dyDescent="0.3">
      <c r="B40" s="8" t="s">
        <v>9</v>
      </c>
      <c r="C40" s="6">
        <f>D39</f>
        <v>4.1666666666666699E-2</v>
      </c>
      <c r="D40" s="6">
        <f>C40</f>
        <v>4.1666666666666699E-2</v>
      </c>
      <c r="F40" s="1"/>
    </row>
  </sheetData>
  <sheetProtection selectLockedCells="1"/>
  <mergeCells count="9">
    <mergeCell ref="C10:F10"/>
    <mergeCell ref="B27:D27"/>
    <mergeCell ref="B34:D34"/>
    <mergeCell ref="B3:H3"/>
    <mergeCell ref="C5:F5"/>
    <mergeCell ref="C6:F6"/>
    <mergeCell ref="C7:F7"/>
    <mergeCell ref="C8:F8"/>
    <mergeCell ref="C9: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6B78-4DAE-499E-B169-FDD6636DC443}">
  <dimension ref="B1:Q60"/>
  <sheetViews>
    <sheetView tabSelected="1" zoomScale="102" zoomScaleNormal="102" workbookViewId="0">
      <selection activeCell="C56" sqref="C56"/>
    </sheetView>
  </sheetViews>
  <sheetFormatPr defaultRowHeight="14.4" x14ac:dyDescent="0.3"/>
  <cols>
    <col min="1" max="1" width="3.88671875" customWidth="1"/>
    <col min="2" max="2" width="78.44140625" bestFit="1" customWidth="1"/>
    <col min="3" max="3" width="9.5546875" bestFit="1" customWidth="1"/>
    <col min="4" max="4" width="8" bestFit="1" customWidth="1"/>
    <col min="6" max="6" width="27.109375" bestFit="1" customWidth="1"/>
    <col min="9" max="9" width="10.6640625" bestFit="1" customWidth="1"/>
    <col min="17" max="17" width="13.6640625" bestFit="1" customWidth="1"/>
  </cols>
  <sheetData>
    <row r="1" spans="2:10" ht="23.4" x14ac:dyDescent="0.45">
      <c r="B1" s="7" t="s">
        <v>16</v>
      </c>
    </row>
    <row r="3" spans="2:10" ht="160.5" customHeight="1" x14ac:dyDescent="0.3">
      <c r="B3" s="27" t="s">
        <v>43</v>
      </c>
      <c r="C3" s="27"/>
      <c r="D3" s="27"/>
      <c r="E3" s="27"/>
      <c r="F3" s="27"/>
      <c r="G3" s="27"/>
      <c r="H3" s="27"/>
    </row>
    <row r="5" spans="2:10" x14ac:dyDescent="0.3">
      <c r="B5" s="4" t="s">
        <v>23</v>
      </c>
      <c r="C5" s="36"/>
      <c r="D5" s="36"/>
      <c r="E5" s="36"/>
      <c r="F5" s="36"/>
    </row>
    <row r="6" spans="2:10" x14ac:dyDescent="0.3">
      <c r="B6" s="5" t="s">
        <v>10</v>
      </c>
      <c r="C6" s="35"/>
      <c r="D6" s="35"/>
      <c r="E6" s="35"/>
      <c r="F6" s="35"/>
    </row>
    <row r="7" spans="2:10" x14ac:dyDescent="0.3">
      <c r="B7" s="5" t="s">
        <v>15</v>
      </c>
      <c r="C7" s="35"/>
      <c r="D7" s="35"/>
      <c r="E7" s="35"/>
      <c r="F7" s="35"/>
    </row>
    <row r="8" spans="2:10" x14ac:dyDescent="0.3">
      <c r="B8" s="5" t="s">
        <v>11</v>
      </c>
      <c r="C8" s="35"/>
      <c r="D8" s="35"/>
      <c r="E8" s="35"/>
      <c r="F8" s="35"/>
    </row>
    <row r="9" spans="2:10" x14ac:dyDescent="0.3">
      <c r="B9" s="5" t="s">
        <v>12</v>
      </c>
      <c r="C9" s="35"/>
      <c r="D9" s="35"/>
      <c r="E9" s="35"/>
      <c r="F9" s="35"/>
    </row>
    <row r="10" spans="2:10" x14ac:dyDescent="0.3">
      <c r="B10" s="5" t="s">
        <v>13</v>
      </c>
      <c r="C10" s="35"/>
      <c r="D10" s="35"/>
      <c r="E10" s="35"/>
      <c r="F10" s="35"/>
    </row>
    <row r="12" spans="2:10" x14ac:dyDescent="0.3">
      <c r="B12" s="3" t="s">
        <v>38</v>
      </c>
    </row>
    <row r="14" spans="2:10" x14ac:dyDescent="0.3">
      <c r="B14" s="14" t="s">
        <v>2</v>
      </c>
      <c r="C14" s="14" t="s">
        <v>0</v>
      </c>
      <c r="D14" s="14" t="s">
        <v>1</v>
      </c>
      <c r="J14" s="1"/>
    </row>
    <row r="15" spans="2:10" x14ac:dyDescent="0.3">
      <c r="B15" s="8" t="s">
        <v>6</v>
      </c>
      <c r="C15" s="10">
        <f>D19-0.479166666666667</f>
        <v>-0.47916666666666702</v>
      </c>
      <c r="D15" s="6">
        <f>C15+0.166666666666667</f>
        <v>-0.3125</v>
      </c>
      <c r="I15" s="2"/>
      <c r="J15" s="2"/>
    </row>
    <row r="16" spans="2:10" x14ac:dyDescent="0.3">
      <c r="B16" s="8" t="s">
        <v>30</v>
      </c>
      <c r="C16" s="6">
        <f>D15</f>
        <v>-0.3125</v>
      </c>
      <c r="D16" s="6">
        <f>C17</f>
        <v>-0.22916666666666702</v>
      </c>
      <c r="J16" s="2"/>
    </row>
    <row r="17" spans="2:17" x14ac:dyDescent="0.3">
      <c r="B17" s="8" t="s">
        <v>5</v>
      </c>
      <c r="C17" s="6">
        <f>C15+0.25</f>
        <v>-0.22916666666666702</v>
      </c>
      <c r="D17" s="6">
        <f>C17+0.0208333333333333</f>
        <v>-0.2083333333333337</v>
      </c>
      <c r="J17" s="1"/>
    </row>
    <row r="18" spans="2:17" x14ac:dyDescent="0.3">
      <c r="B18" s="8" t="s">
        <v>31</v>
      </c>
      <c r="C18" s="6">
        <f>D17</f>
        <v>-0.2083333333333337</v>
      </c>
      <c r="D18" s="6">
        <f>D19</f>
        <v>0</v>
      </c>
      <c r="J18" s="1"/>
    </row>
    <row r="19" spans="2:17" x14ac:dyDescent="0.3">
      <c r="B19" s="8" t="s">
        <v>9</v>
      </c>
      <c r="C19" s="20"/>
      <c r="D19" s="9"/>
      <c r="Q19" s="1"/>
    </row>
    <row r="20" spans="2:17" x14ac:dyDescent="0.3">
      <c r="B20" s="24" t="s">
        <v>41</v>
      </c>
      <c r="C20" s="25">
        <f>C25+0.5416666667</f>
        <v>8.3330000033332963E-2</v>
      </c>
      <c r="D20" s="6"/>
      <c r="Q20" s="21"/>
    </row>
    <row r="21" spans="2:17" x14ac:dyDescent="0.3">
      <c r="C21" s="1"/>
      <c r="D21" s="1"/>
    </row>
    <row r="22" spans="2:17" x14ac:dyDescent="0.3">
      <c r="B22" s="3" t="s">
        <v>39</v>
      </c>
    </row>
    <row r="24" spans="2:17" x14ac:dyDescent="0.3">
      <c r="B24" s="14" t="s">
        <v>2</v>
      </c>
      <c r="C24" s="14" t="s">
        <v>0</v>
      </c>
      <c r="D24" s="14" t="s">
        <v>1</v>
      </c>
    </row>
    <row r="25" spans="2:17" x14ac:dyDescent="0.3">
      <c r="B25" s="24" t="s">
        <v>34</v>
      </c>
      <c r="C25" s="25">
        <f>D40-0.479166666666667</f>
        <v>-0.458336666666667</v>
      </c>
      <c r="D25" s="23"/>
    </row>
    <row r="26" spans="2:17" x14ac:dyDescent="0.3">
      <c r="B26" s="8" t="s">
        <v>27</v>
      </c>
      <c r="C26" s="6">
        <f>D26-0.02083</f>
        <v>-2.0830000000000001E-2</v>
      </c>
      <c r="D26" s="6">
        <f>C27</f>
        <v>0</v>
      </c>
    </row>
    <row r="27" spans="2:17" x14ac:dyDescent="0.3">
      <c r="B27" s="8" t="s">
        <v>33</v>
      </c>
      <c r="C27" s="22"/>
      <c r="D27" s="22"/>
    </row>
    <row r="28" spans="2:17" x14ac:dyDescent="0.3">
      <c r="B28" s="29" t="s">
        <v>28</v>
      </c>
      <c r="C28" s="30"/>
      <c r="D28" s="31"/>
    </row>
    <row r="29" spans="2:17" x14ac:dyDescent="0.3">
      <c r="B29" s="8" t="s">
        <v>17</v>
      </c>
      <c r="C29" s="6">
        <f>C30-0.0104166666666667</f>
        <v>-6.2500000000000097E-2</v>
      </c>
      <c r="D29" s="6">
        <f>C30</f>
        <v>-5.2083333333333398E-2</v>
      </c>
    </row>
    <row r="30" spans="2:17" x14ac:dyDescent="0.3">
      <c r="B30" s="8" t="s">
        <v>18</v>
      </c>
      <c r="C30" s="6">
        <f>D30-(D37-C37)</f>
        <v>-5.2083333333333398E-2</v>
      </c>
      <c r="D30" s="6">
        <f>C31</f>
        <v>-5.2083333333333398E-2</v>
      </c>
    </row>
    <row r="31" spans="2:17" x14ac:dyDescent="0.3">
      <c r="B31" s="8" t="s">
        <v>3</v>
      </c>
      <c r="C31" s="6">
        <f>D31-0.0173611111111111</f>
        <v>-5.2083333333333398E-2</v>
      </c>
      <c r="D31" s="6">
        <f>C32</f>
        <v>-3.4722222222222293E-2</v>
      </c>
    </row>
    <row r="32" spans="2:17" x14ac:dyDescent="0.3">
      <c r="B32" s="8" t="s">
        <v>19</v>
      </c>
      <c r="C32" s="6">
        <f>D32-(D39-C39)</f>
        <v>-3.4722222222222293E-2</v>
      </c>
      <c r="D32" s="6">
        <f>C36-0.0416666666666667</f>
        <v>-5.2083333333333398E-2</v>
      </c>
    </row>
    <row r="33" spans="2:4" ht="15" thickBot="1" x14ac:dyDescent="0.35">
      <c r="B33" s="15" t="s">
        <v>26</v>
      </c>
      <c r="C33" s="17">
        <f>D32+0.0104166666666667</f>
        <v>-4.1666666666666699E-2</v>
      </c>
      <c r="D33" s="17">
        <f>C33</f>
        <v>-4.1666666666666699E-2</v>
      </c>
    </row>
    <row r="34" spans="2:4" ht="15" thickBot="1" x14ac:dyDescent="0.35">
      <c r="B34" s="16" t="s">
        <v>5</v>
      </c>
      <c r="C34" s="18">
        <f>C33</f>
        <v>-4.1666666666666699E-2</v>
      </c>
      <c r="D34" s="19">
        <f>C34+0.0208333333333333</f>
        <v>-2.0833333333333398E-2</v>
      </c>
    </row>
    <row r="35" spans="2:4" x14ac:dyDescent="0.3">
      <c r="B35" s="32" t="s">
        <v>29</v>
      </c>
      <c r="C35" s="33"/>
      <c r="D35" s="34"/>
    </row>
    <row r="36" spans="2:4" x14ac:dyDescent="0.3">
      <c r="B36" s="8" t="s">
        <v>17</v>
      </c>
      <c r="C36" s="6">
        <f>C37-0.0104166666666667</f>
        <v>-1.0416666666666701E-2</v>
      </c>
      <c r="D36" s="6">
        <f>C37</f>
        <v>0</v>
      </c>
    </row>
    <row r="37" spans="2:4" x14ac:dyDescent="0.3">
      <c r="B37" s="8" t="s">
        <v>18</v>
      </c>
      <c r="C37" s="9"/>
      <c r="D37" s="9"/>
    </row>
    <row r="38" spans="2:4" x14ac:dyDescent="0.3">
      <c r="B38" s="8" t="s">
        <v>3</v>
      </c>
      <c r="C38" s="6">
        <f>D37</f>
        <v>0</v>
      </c>
      <c r="D38" s="6">
        <f>C38+0.0173611111111111</f>
        <v>1.7361111111111101E-2</v>
      </c>
    </row>
    <row r="39" spans="2:4" x14ac:dyDescent="0.3">
      <c r="B39" s="8" t="s">
        <v>19</v>
      </c>
      <c r="C39" s="6">
        <f>D38</f>
        <v>1.7361111111111101E-2</v>
      </c>
      <c r="D39" s="9"/>
    </row>
    <row r="40" spans="2:4" x14ac:dyDescent="0.3">
      <c r="B40" s="8" t="s">
        <v>9</v>
      </c>
      <c r="C40" s="6">
        <f>D39</f>
        <v>0</v>
      </c>
      <c r="D40" s="6">
        <f>C40+0.02083</f>
        <v>2.0830000000000001E-2</v>
      </c>
    </row>
    <row r="42" spans="2:4" x14ac:dyDescent="0.3">
      <c r="B42" s="3" t="s">
        <v>40</v>
      </c>
    </row>
    <row r="44" spans="2:4" x14ac:dyDescent="0.3">
      <c r="B44" s="14" t="s">
        <v>2</v>
      </c>
      <c r="C44" s="14" t="s">
        <v>0</v>
      </c>
      <c r="D44" s="14" t="s">
        <v>1</v>
      </c>
    </row>
    <row r="45" spans="2:4" x14ac:dyDescent="0.3">
      <c r="B45" s="24" t="s">
        <v>34</v>
      </c>
      <c r="C45" s="25">
        <f>D40-0.541666666666667</f>
        <v>-0.52083666666666695</v>
      </c>
      <c r="D45" s="6">
        <f>C45+0.0104166666666667</f>
        <v>-0.51042000000000021</v>
      </c>
    </row>
    <row r="46" spans="2:4" x14ac:dyDescent="0.3">
      <c r="B46" s="8" t="s">
        <v>33</v>
      </c>
      <c r="C46" s="6">
        <f>D45</f>
        <v>-0.51042000000000021</v>
      </c>
      <c r="D46" s="6">
        <f>C48-0.00347222222222222</f>
        <v>-6.5972222222222321E-2</v>
      </c>
    </row>
    <row r="47" spans="2:4" x14ac:dyDescent="0.3">
      <c r="B47" s="29" t="s">
        <v>28</v>
      </c>
      <c r="C47" s="30"/>
      <c r="D47" s="31"/>
    </row>
    <row r="48" spans="2:4" x14ac:dyDescent="0.3">
      <c r="B48" s="8" t="s">
        <v>17</v>
      </c>
      <c r="C48" s="6">
        <f>C49-0.0104166666666667</f>
        <v>-6.2500000000000097E-2</v>
      </c>
      <c r="D48" s="6">
        <f>C49</f>
        <v>-5.2083333333333398E-2</v>
      </c>
    </row>
    <row r="49" spans="2:4" x14ac:dyDescent="0.3">
      <c r="B49" s="8" t="s">
        <v>18</v>
      </c>
      <c r="C49" s="6">
        <f>D49-(D56-C56)</f>
        <v>-5.2083333333333398E-2</v>
      </c>
      <c r="D49" s="6">
        <f>C50</f>
        <v>-5.2083333333333398E-2</v>
      </c>
    </row>
    <row r="50" spans="2:4" x14ac:dyDescent="0.3">
      <c r="B50" s="8" t="s">
        <v>3</v>
      </c>
      <c r="C50" s="6">
        <f>D50-0.0173611111111111</f>
        <v>-5.2083333333333398E-2</v>
      </c>
      <c r="D50" s="6">
        <f>C51</f>
        <v>-3.4722222222222293E-2</v>
      </c>
    </row>
    <row r="51" spans="2:4" x14ac:dyDescent="0.3">
      <c r="B51" s="8" t="s">
        <v>19</v>
      </c>
      <c r="C51" s="6">
        <f>D51-(D58-C58)</f>
        <v>-3.4722222222222293E-2</v>
      </c>
      <c r="D51" s="6">
        <f>C55-0.0416666666666667</f>
        <v>-5.2083333333333398E-2</v>
      </c>
    </row>
    <row r="52" spans="2:4" ht="15" thickBot="1" x14ac:dyDescent="0.35">
      <c r="B52" s="15" t="s">
        <v>26</v>
      </c>
      <c r="C52" s="17">
        <f>D51+0.0104166666666667</f>
        <v>-4.1666666666666699E-2</v>
      </c>
      <c r="D52" s="17">
        <f>C52</f>
        <v>-4.1666666666666699E-2</v>
      </c>
    </row>
    <row r="53" spans="2:4" ht="15" thickBot="1" x14ac:dyDescent="0.35">
      <c r="B53" s="16" t="s">
        <v>5</v>
      </c>
      <c r="C53" s="18">
        <f>C52</f>
        <v>-4.1666666666666699E-2</v>
      </c>
      <c r="D53" s="19">
        <f>C53+0.0208333333333333</f>
        <v>-2.0833333333333398E-2</v>
      </c>
    </row>
    <row r="54" spans="2:4" x14ac:dyDescent="0.3">
      <c r="B54" s="32" t="s">
        <v>29</v>
      </c>
      <c r="C54" s="33"/>
      <c r="D54" s="34"/>
    </row>
    <row r="55" spans="2:4" x14ac:dyDescent="0.3">
      <c r="B55" s="8" t="s">
        <v>17</v>
      </c>
      <c r="C55" s="6">
        <f>C56-0.0104166666666667</f>
        <v>-1.0416666666666701E-2</v>
      </c>
      <c r="D55" s="6">
        <f>C56</f>
        <v>0</v>
      </c>
    </row>
    <row r="56" spans="2:4" x14ac:dyDescent="0.3">
      <c r="B56" s="8" t="s">
        <v>18</v>
      </c>
      <c r="C56" s="9"/>
      <c r="D56" s="9"/>
    </row>
    <row r="57" spans="2:4" x14ac:dyDescent="0.3">
      <c r="B57" s="8" t="s">
        <v>3</v>
      </c>
      <c r="C57" s="6">
        <f>D56</f>
        <v>0</v>
      </c>
      <c r="D57" s="6">
        <f>C57+0.0173611111111111</f>
        <v>1.7361111111111101E-2</v>
      </c>
    </row>
    <row r="58" spans="2:4" x14ac:dyDescent="0.3">
      <c r="B58" s="8" t="s">
        <v>19</v>
      </c>
      <c r="C58" s="6">
        <f>D57</f>
        <v>1.7361111111111101E-2</v>
      </c>
      <c r="D58" s="9"/>
    </row>
    <row r="59" spans="2:4" x14ac:dyDescent="0.3">
      <c r="B59" s="8" t="s">
        <v>4</v>
      </c>
      <c r="C59" s="6">
        <f>D58</f>
        <v>0</v>
      </c>
      <c r="D59" s="6">
        <f>C59+0.0625</f>
        <v>6.25E-2</v>
      </c>
    </row>
    <row r="60" spans="2:4" x14ac:dyDescent="0.3">
      <c r="B60" s="8" t="s">
        <v>9</v>
      </c>
      <c r="C60" s="6">
        <f>D59</f>
        <v>6.25E-2</v>
      </c>
      <c r="D60" s="6">
        <f>C60</f>
        <v>6.25E-2</v>
      </c>
    </row>
  </sheetData>
  <sheetProtection selectLockedCells="1"/>
  <mergeCells count="11">
    <mergeCell ref="C9:F9"/>
    <mergeCell ref="B3:H3"/>
    <mergeCell ref="C5:F5"/>
    <mergeCell ref="C6:F6"/>
    <mergeCell ref="C7:F7"/>
    <mergeCell ref="C8:F8"/>
    <mergeCell ref="C10:F10"/>
    <mergeCell ref="B28:D28"/>
    <mergeCell ref="B35:D35"/>
    <mergeCell ref="B47:D47"/>
    <mergeCell ref="B54:D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1 dag-vrst met pauze</vt:lpstr>
      <vt:lpstr>1 dag-vrst zonder pauze</vt:lpstr>
      <vt:lpstr>2dagen 2vst met pauze</vt:lpstr>
      <vt:lpstr>2dagen 2vst zonder pauze</vt:lpstr>
      <vt:lpstr>2dagen 3 vrst met pauze</vt:lpstr>
      <vt:lpstr>2dagen 1 opbouwdag 2 vrst pauze</vt:lpstr>
      <vt:lpstr>3dagen 1 opbouwdag 2 vrst dag</vt:lpstr>
    </vt:vector>
  </TitlesOfParts>
  <Company>Lokaal Bestuur Geel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 Tulleneers</dc:creator>
  <cp:lastModifiedBy>Jef Nys</cp:lastModifiedBy>
  <cp:lastPrinted>2017-05-09T08:31:05Z</cp:lastPrinted>
  <dcterms:created xsi:type="dcterms:W3CDTF">2017-05-09T07:23:35Z</dcterms:created>
  <dcterms:modified xsi:type="dcterms:W3CDTF">2023-03-02T13:59:43Z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97ca3-a629-4ed1-94ca-8cf9fd48ecd6_Enabled">
    <vt:lpwstr>true</vt:lpwstr>
  </property>
  <property fmtid="{D5CDD505-2E9C-101B-9397-08002B2CF9AE}" pid="3" name="MSIP_Label_17d97ca3-a629-4ed1-94ca-8cf9fd48ecd6_SetDate">
    <vt:lpwstr>2023-03-01T16:29:37Z</vt:lpwstr>
  </property>
  <property fmtid="{D5CDD505-2E9C-101B-9397-08002B2CF9AE}" pid="4" name="MSIP_Label_17d97ca3-a629-4ed1-94ca-8cf9fd48ecd6_Method">
    <vt:lpwstr>Standard</vt:lpwstr>
  </property>
  <property fmtid="{D5CDD505-2E9C-101B-9397-08002B2CF9AE}" pid="5" name="MSIP_Label_17d97ca3-a629-4ed1-94ca-8cf9fd48ecd6_Name">
    <vt:lpwstr>Gevoeligheidslabel Gewoon</vt:lpwstr>
  </property>
  <property fmtid="{D5CDD505-2E9C-101B-9397-08002B2CF9AE}" pid="6" name="MSIP_Label_17d97ca3-a629-4ed1-94ca-8cf9fd48ecd6_SiteId">
    <vt:lpwstr>75f93597-22a9-4ffe-a3c5-2e877136f64c</vt:lpwstr>
  </property>
  <property fmtid="{D5CDD505-2E9C-101B-9397-08002B2CF9AE}" pid="7" name="MSIP_Label_17d97ca3-a629-4ed1-94ca-8cf9fd48ecd6_ActionId">
    <vt:lpwstr>e609dd22-3ef8-4af2-b762-3448b582c2ba</vt:lpwstr>
  </property>
  <property fmtid="{D5CDD505-2E9C-101B-9397-08002B2CF9AE}" pid="8" name="MSIP_Label_17d97ca3-a629-4ed1-94ca-8cf9fd48ecd6_ContentBits">
    <vt:lpwstr>0</vt:lpwstr>
  </property>
</Properties>
</file>